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Volumes/BrockExperiences/Josh's Items/Application documents/"/>
    </mc:Choice>
  </mc:AlternateContent>
  <xr:revisionPtr revIDLastSave="0" documentId="13_ncr:1_{A1EB25FA-C00D-4C47-876F-B6E7180F4C06}" xr6:coauthVersionLast="47" xr6:coauthVersionMax="47" xr10:uidLastSave="{00000000-0000-0000-0000-000000000000}"/>
  <bookViews>
    <workbookView xWindow="0" yWindow="500" windowWidth="40960" windowHeight="22540" xr2:uid="{23D3800F-DA8D-9A45-B14D-56E9B4C505F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41" i="1" l="1"/>
  <c r="F38" i="1"/>
  <c r="F26" i="1"/>
  <c r="H86" i="1" l="1"/>
  <c r="D122" i="1"/>
  <c r="H109" i="1"/>
  <c r="F54" i="1"/>
  <c r="F50" i="1"/>
  <c r="D41" i="1"/>
  <c r="D38" i="1"/>
  <c r="D54" i="1"/>
  <c r="B54" i="1"/>
  <c r="D50" i="1"/>
  <c r="H50" i="1" l="1"/>
  <c r="H54" i="1"/>
  <c r="H21" i="1"/>
  <c r="F18" i="1"/>
  <c r="H18" i="1" s="1"/>
  <c r="H15" i="1"/>
  <c r="F12" i="1"/>
  <c r="H12" i="1" s="1"/>
  <c r="H133" i="1"/>
  <c r="F114" i="1"/>
  <c r="H91" i="1"/>
  <c r="H100" i="1" s="1"/>
  <c r="D63" i="1"/>
  <c r="H63" i="1" s="1"/>
  <c r="H41" i="1"/>
  <c r="H38" i="1"/>
  <c r="F29" i="1"/>
  <c r="H26" i="1"/>
  <c r="H29" i="1" l="1"/>
  <c r="H32" i="1" s="1"/>
  <c r="H96" i="1" s="1"/>
  <c r="H57" i="1"/>
  <c r="H98" i="1" s="1"/>
  <c r="H78" i="1"/>
  <c r="H99" i="1" s="1"/>
  <c r="H44" i="1"/>
  <c r="H97" i="1" s="1"/>
  <c r="H101" i="1" l="1"/>
  <c r="D114" i="1" l="1"/>
  <c r="H114" i="1" s="1"/>
  <c r="F122" i="1" s="1"/>
  <c r="H122" i="1" s="1"/>
  <c r="H132" i="1" s="1"/>
  <c r="H131" i="1"/>
  <c r="H13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Blakely, Josh</author>
  </authors>
  <commentList>
    <comment ref="B3" authorId="0" shapeId="0" xr:uid="{F43525EC-9CDF-144C-B875-20DACB14520A}">
      <text>
        <r>
          <rPr>
            <b/>
            <sz val="10"/>
            <color rgb="FF000000"/>
            <rFont val="Tahoma"/>
            <family val="2"/>
          </rPr>
          <t xml:space="preserve">Blakely, Josh:
</t>
        </r>
        <r>
          <rPr>
            <sz val="10"/>
            <color rgb="FF000000"/>
            <rFont val="Tahoma"/>
            <family val="2"/>
          </rPr>
          <t>Enter a number of faculty/staff members who will be traveling on this course.</t>
        </r>
      </text>
    </comment>
    <comment ref="B4" authorId="0" shapeId="0" xr:uid="{F3318E35-BA6B-7347-BF16-6132BBF5DA4F}">
      <text>
        <r>
          <rPr>
            <b/>
            <sz val="10"/>
            <color rgb="FF000000"/>
            <rFont val="Tahoma"/>
            <family val="2"/>
          </rPr>
          <t>Blakely, Josh:</t>
        </r>
        <r>
          <rPr>
            <sz val="10"/>
            <color rgb="FF000000"/>
            <rFont val="Tahoma"/>
            <family val="2"/>
          </rPr>
          <t xml:space="preserve">
</t>
        </r>
        <r>
          <rPr>
            <sz val="10"/>
            <color rgb="FF000000"/>
            <rFont val="Calibri"/>
            <family val="2"/>
            <scheme val="minor"/>
          </rPr>
          <t>Enter the target number of students who will be enrolled on this course.</t>
        </r>
      </text>
    </comment>
    <comment ref="B5" authorId="0" shapeId="0" xr:uid="{062B932E-CF47-8949-B04E-51FA6873C41A}">
      <text>
        <r>
          <rPr>
            <b/>
            <sz val="10"/>
            <color rgb="FF000000"/>
            <rFont val="Tahoma"/>
            <family val="2"/>
          </rPr>
          <t>Blakely, Josh:</t>
        </r>
        <r>
          <rPr>
            <sz val="10"/>
            <color rgb="FF000000"/>
            <rFont val="Tahoma"/>
            <family val="2"/>
          </rPr>
          <t xml:space="preserve">
</t>
        </r>
        <r>
          <rPr>
            <sz val="10"/>
            <color rgb="FF000000"/>
            <rFont val="Tahoma"/>
            <family val="2"/>
          </rPr>
          <t>Enter the number of nights you expect the entire group to stay in your chosen location. If you plan to have part of the team stay before or after the students, enter that additional cost in the miscellaneous costs section as a separate line.</t>
        </r>
      </text>
    </comment>
    <comment ref="D12" authorId="0" shapeId="0" xr:uid="{E5456F41-30F2-BB42-968E-3D13EBA55926}">
      <text>
        <r>
          <rPr>
            <b/>
            <sz val="10"/>
            <color rgb="FF000000"/>
            <rFont val="Tahoma"/>
            <family val="2"/>
          </rPr>
          <t>Blakely, Josh:</t>
        </r>
        <r>
          <rPr>
            <sz val="10"/>
            <color rgb="FF000000"/>
            <rFont val="Tahoma"/>
            <family val="2"/>
          </rPr>
          <t xml:space="preserve">
</t>
        </r>
        <r>
          <rPr>
            <sz val="10"/>
            <color rgb="FF000000"/>
            <rFont val="Tahoma"/>
            <family val="2"/>
          </rPr>
          <t>Enter the number of faculty/staff who will need airfare to the course location.</t>
        </r>
      </text>
    </comment>
    <comment ref="B15" authorId="0" shapeId="0" xr:uid="{A0874D29-5824-C745-8CBB-3674C626A863}">
      <text>
        <r>
          <rPr>
            <b/>
            <sz val="10"/>
            <color rgb="FF000000"/>
            <rFont val="Tahoma"/>
            <family val="2"/>
          </rPr>
          <t>Blakely, Josh:</t>
        </r>
        <r>
          <rPr>
            <sz val="10"/>
            <color rgb="FF000000"/>
            <rFont val="Tahoma"/>
            <family val="2"/>
          </rPr>
          <t xml:space="preserve">
</t>
        </r>
        <r>
          <rPr>
            <sz val="10"/>
            <color rgb="FF000000"/>
            <rFont val="Tahoma"/>
            <family val="2"/>
          </rPr>
          <t>Enter the average number of miles from the University to the airport. The mileage from Longwood University to the Richmond International Airport is 75 miles.</t>
        </r>
      </text>
    </comment>
    <comment ref="F15" authorId="0" shapeId="0" xr:uid="{E886FF95-1CF4-1249-BBAF-C991287ED983}">
      <text>
        <r>
          <rPr>
            <b/>
            <sz val="10"/>
            <color rgb="FF000000"/>
            <rFont val="Tahoma"/>
            <family val="2"/>
          </rPr>
          <t>Blakely, Josh:</t>
        </r>
        <r>
          <rPr>
            <sz val="10"/>
            <color rgb="FF000000"/>
            <rFont val="Tahoma"/>
            <family val="2"/>
          </rPr>
          <t xml:space="preserve">
</t>
        </r>
        <r>
          <rPr>
            <sz val="10"/>
            <color rgb="FF000000"/>
            <rFont val="Tahoma"/>
            <family val="2"/>
          </rPr>
          <t>Enter the number of cars that will be traveling to the airport. This may or may not be equal to the number of faculty/staff traveling as carpooling is preferred.</t>
        </r>
      </text>
    </comment>
    <comment ref="B18" authorId="0" shapeId="0" xr:uid="{6CCC4773-CB8E-DF46-9AAD-E11EE706A280}">
      <text>
        <r>
          <rPr>
            <b/>
            <sz val="10"/>
            <color rgb="FF000000"/>
            <rFont val="Tahoma"/>
            <family val="2"/>
          </rPr>
          <t>Blakely, Josh:</t>
        </r>
        <r>
          <rPr>
            <sz val="10"/>
            <color rgb="FF000000"/>
            <rFont val="Tahoma"/>
            <family val="2"/>
          </rPr>
          <t xml:space="preserve">
</t>
        </r>
        <r>
          <rPr>
            <sz val="10"/>
            <color rgb="FF000000"/>
            <rFont val="Tahoma"/>
            <family val="2"/>
          </rPr>
          <t>Most faculty/staff need to check at least one bag for their flights. Enter an amount per person allocated for one leg of the air travel. Most providers charge between $50-$75 per bag.</t>
        </r>
      </text>
    </comment>
    <comment ref="D21" authorId="0" shapeId="0" xr:uid="{801FDDF3-081D-1E49-A80C-37B9F72E3AE5}">
      <text>
        <r>
          <rPr>
            <b/>
            <sz val="10"/>
            <color rgb="FF000000"/>
            <rFont val="Tahoma"/>
            <family val="2"/>
          </rPr>
          <t>Blakely, Josh:</t>
        </r>
        <r>
          <rPr>
            <sz val="10"/>
            <color rgb="FF000000"/>
            <rFont val="Tahoma"/>
            <family val="2"/>
          </rPr>
          <t xml:space="preserve">
</t>
        </r>
        <r>
          <rPr>
            <sz val="10"/>
            <color rgb="FF000000"/>
            <rFont val="Tahoma"/>
            <family val="2"/>
          </rPr>
          <t>Enter an amount representing how much it costs to park at the airport for the length of the travel portion of the course. Airport websites will provide parking costs. Note: If someone elects to conduct personal travel before or after the course, they will be responsible for the parking costs associated with those timeframes.</t>
        </r>
      </text>
    </comment>
    <comment ref="F21" authorId="0" shapeId="0" xr:uid="{147C460F-4D8D-BE4A-8889-BC54E701D771}">
      <text>
        <r>
          <rPr>
            <b/>
            <sz val="10"/>
            <color rgb="FF000000"/>
            <rFont val="Tahoma"/>
            <family val="2"/>
          </rPr>
          <t>Blakely, Josh:</t>
        </r>
        <r>
          <rPr>
            <sz val="10"/>
            <color rgb="FF000000"/>
            <rFont val="Tahoma"/>
            <family val="2"/>
          </rPr>
          <t xml:space="preserve">
</t>
        </r>
        <r>
          <rPr>
            <sz val="10"/>
            <color rgb="FF000000"/>
            <rFont val="Tahoma"/>
            <family val="2"/>
          </rPr>
          <t>Enter the number of cars expected to park at the airport. See calculation above for mileage.</t>
        </r>
      </text>
    </comment>
    <comment ref="D26" authorId="0" shapeId="0" xr:uid="{88BBC8C9-383B-524D-A461-3D198ADDE37C}">
      <text>
        <r>
          <rPr>
            <b/>
            <sz val="10"/>
            <color rgb="FF000000"/>
            <rFont val="Tahoma"/>
            <family val="2"/>
          </rPr>
          <t>Blakely, Josh:</t>
        </r>
        <r>
          <rPr>
            <sz val="10"/>
            <color rgb="FF000000"/>
            <rFont val="Tahoma"/>
            <family val="2"/>
          </rPr>
          <t xml:space="preserve">
</t>
        </r>
        <r>
          <rPr>
            <sz val="10"/>
            <color rgb="FF000000"/>
            <rFont val="Tahoma"/>
            <family val="2"/>
          </rPr>
          <t>If your course requires rental cars once in the location, enter the cost per car otherwise leave blank.</t>
        </r>
      </text>
    </comment>
    <comment ref="D29" authorId="0" shapeId="0" xr:uid="{F18EB076-ABB5-1B48-B3BC-B4E276316785}">
      <text>
        <r>
          <rPr>
            <b/>
            <sz val="10"/>
            <color rgb="FF000000"/>
            <rFont val="Tahoma"/>
            <family val="2"/>
          </rPr>
          <t>Blakely, Josh:</t>
        </r>
        <r>
          <rPr>
            <sz val="10"/>
            <color rgb="FF000000"/>
            <rFont val="Tahoma"/>
            <family val="2"/>
          </rPr>
          <t xml:space="preserve">
</t>
        </r>
        <r>
          <rPr>
            <sz val="10"/>
            <color rgb="FF000000"/>
            <rFont val="Tahoma"/>
            <family val="2"/>
          </rPr>
          <t>Enter how an approximate amount allocated to public transportation (buses, subways, trains) per person.</t>
        </r>
      </text>
    </comment>
    <comment ref="B38" authorId="0" shapeId="0" xr:uid="{C4E8E3C9-45A4-2242-9076-948322E64713}">
      <text>
        <r>
          <rPr>
            <b/>
            <sz val="10"/>
            <color rgb="FF000000"/>
            <rFont val="Tahoma"/>
            <family val="2"/>
          </rPr>
          <t>Blakely, Josh:</t>
        </r>
        <r>
          <rPr>
            <sz val="10"/>
            <color rgb="FF000000"/>
            <rFont val="Tahoma"/>
            <family val="2"/>
          </rPr>
          <t xml:space="preserve">
</t>
        </r>
        <r>
          <rPr>
            <sz val="10"/>
            <color rgb="FF000000"/>
            <rFont val="Tahoma"/>
            <family val="2"/>
          </rPr>
          <t>Enter an amount representing the cost per room.</t>
        </r>
      </text>
    </comment>
    <comment ref="B41" authorId="0" shapeId="0" xr:uid="{A87978FF-6361-FA4C-AE2F-304CA14E4109}">
      <text>
        <r>
          <rPr>
            <b/>
            <sz val="10"/>
            <color rgb="FF000000"/>
            <rFont val="Tahoma"/>
            <family val="2"/>
          </rPr>
          <t>Blakely, Josh:</t>
        </r>
        <r>
          <rPr>
            <sz val="10"/>
            <color rgb="FF000000"/>
            <rFont val="Tahoma"/>
            <family val="2"/>
          </rPr>
          <t xml:space="preserve">
</t>
        </r>
        <r>
          <rPr>
            <sz val="10"/>
            <color rgb="FF000000"/>
            <rFont val="Calibri"/>
            <family val="2"/>
            <scheme val="minor"/>
          </rPr>
          <t>Enter an amount representing the cost per room. In general, the ideal cost for a student room would be around $150 per night.</t>
        </r>
      </text>
    </comment>
    <comment ref="B50" authorId="0" shapeId="0" xr:uid="{3F28A2B8-0E71-B045-8593-10C4979862C1}">
      <text>
        <r>
          <rPr>
            <b/>
            <sz val="10"/>
            <color rgb="FF000000"/>
            <rFont val="Tahoma"/>
            <family val="2"/>
          </rPr>
          <t>Blakely, Josh:</t>
        </r>
        <r>
          <rPr>
            <sz val="10"/>
            <color rgb="FF000000"/>
            <rFont val="Tahoma"/>
            <family val="2"/>
          </rPr>
          <t xml:space="preserve">
</t>
        </r>
        <r>
          <rPr>
            <sz val="10"/>
            <color rgb="FF000000"/>
            <rFont val="Tahoma"/>
            <family val="2"/>
          </rPr>
          <t>Enter an amount from the per diem rate calculator to estimate the cost of meals for faculty/staff.</t>
        </r>
      </text>
    </comment>
    <comment ref="A66" authorId="0" shapeId="0" xr:uid="{EC7B4B90-0A9E-D845-87A0-DC0C85CCCF63}">
      <text>
        <r>
          <rPr>
            <b/>
            <sz val="10"/>
            <color rgb="FF000000"/>
            <rFont val="Tahoma"/>
            <family val="2"/>
          </rPr>
          <t>Blakely, Josh:</t>
        </r>
        <r>
          <rPr>
            <sz val="10"/>
            <color rgb="FF000000"/>
            <rFont val="Tahoma"/>
            <family val="2"/>
          </rPr>
          <t xml:space="preserve">
</t>
        </r>
        <r>
          <rPr>
            <sz val="10"/>
            <color rgb="FF000000"/>
            <rFont val="Tahoma"/>
            <family val="2"/>
          </rPr>
          <t>Use these sections to add any costs not addressed above including educational activities.</t>
        </r>
      </text>
    </comment>
    <comment ref="H83" authorId="0" shapeId="0" xr:uid="{5FC86479-0753-D34F-94AD-FA37097B93D5}">
      <text>
        <r>
          <rPr>
            <b/>
            <sz val="10"/>
            <color rgb="FF000000"/>
            <rFont val="Tahoma"/>
            <family val="2"/>
          </rPr>
          <t>Blakely, Josh:</t>
        </r>
        <r>
          <rPr>
            <sz val="10"/>
            <color rgb="FF000000"/>
            <rFont val="Tahoma"/>
            <family val="2"/>
          </rPr>
          <t xml:space="preserve">
</t>
        </r>
        <r>
          <rPr>
            <sz val="10"/>
            <color rgb="FF000000"/>
            <rFont val="Tahoma"/>
            <family val="2"/>
          </rPr>
          <t>Enter the total compensation expected for the faculty lead/Fellow. If this is a new Fellowship proposal, see the compensation guidance chart.</t>
        </r>
      </text>
    </comment>
    <comment ref="D86" authorId="0" shapeId="0" xr:uid="{340382E7-0101-4245-BE65-EF76FF51A915}">
      <text>
        <r>
          <rPr>
            <b/>
            <sz val="10"/>
            <color rgb="FF000000"/>
            <rFont val="Tahoma"/>
            <family val="2"/>
          </rPr>
          <t>Blakely, Josh:</t>
        </r>
        <r>
          <rPr>
            <sz val="10"/>
            <color rgb="FF000000"/>
            <rFont val="Tahoma"/>
            <family val="2"/>
          </rPr>
          <t xml:space="preserve">
</t>
        </r>
        <r>
          <rPr>
            <sz val="10"/>
            <color rgb="FF000000"/>
            <rFont val="Tahoma"/>
            <family val="2"/>
          </rPr>
          <t>Enter the number of team members serving as instructional faculty. See the compensation guidance document for the distinction between different roles for faculty/staff.</t>
        </r>
      </text>
    </comment>
    <comment ref="H88" authorId="0" shapeId="0" xr:uid="{7FBF40D5-76D0-DF49-BD8C-2BAF98C7DBFD}">
      <text>
        <r>
          <rPr>
            <b/>
            <sz val="10"/>
            <color rgb="FF000000"/>
            <rFont val="Tahoma"/>
            <family val="2"/>
          </rPr>
          <t>Blakely, Josh:</t>
        </r>
        <r>
          <rPr>
            <sz val="10"/>
            <color rgb="FF000000"/>
            <rFont val="Tahoma"/>
            <family val="2"/>
          </rPr>
          <t xml:space="preserve">
</t>
        </r>
        <r>
          <rPr>
            <sz val="10"/>
            <color rgb="FF000000"/>
            <rFont val="Tahoma"/>
            <family val="2"/>
          </rPr>
          <t>Enter the amount of additional honoraria needed for faculty/staff, community stakeholders, or experts.</t>
        </r>
      </text>
    </comment>
    <comment ref="D109" authorId="0" shapeId="0" xr:uid="{8CCE4BB5-478D-4144-9A22-1E961FD1A55C}">
      <text>
        <r>
          <rPr>
            <b/>
            <sz val="10"/>
            <color rgb="FF000000"/>
            <rFont val="Tahoma"/>
            <family val="2"/>
          </rPr>
          <t>Blakely, Josh:</t>
        </r>
        <r>
          <rPr>
            <sz val="10"/>
            <color rgb="FF000000"/>
            <rFont val="Tahoma"/>
            <family val="2"/>
          </rPr>
          <t xml:space="preserve">
</t>
        </r>
        <r>
          <rPr>
            <sz val="10"/>
            <color rgb="FF000000"/>
            <rFont val="Tahoma"/>
            <family val="2"/>
          </rPr>
          <t>Find the per credit hour cost for summer school on the Student Accounts page here: https://www.longwood.edu/studentaccounts/tuition-fees/undergraduate/</t>
        </r>
      </text>
    </comment>
    <comment ref="H111" authorId="0" shapeId="0" xr:uid="{23FD782D-A163-ED49-83FC-3C51763C6F95}">
      <text>
        <r>
          <rPr>
            <b/>
            <sz val="10"/>
            <color rgb="FF000000"/>
            <rFont val="Tahoma"/>
            <family val="2"/>
          </rPr>
          <t>Blakely, Josh:</t>
        </r>
        <r>
          <rPr>
            <sz val="10"/>
            <color rgb="FF000000"/>
            <rFont val="Tahoma"/>
            <family val="2"/>
          </rPr>
          <t xml:space="preserve">
</t>
        </r>
        <r>
          <rPr>
            <sz val="10"/>
            <color rgb="FF000000"/>
            <rFont val="Tahoma"/>
            <family val="2"/>
          </rPr>
          <t>Enter the average amount a student could be expected to pay for transportation to the location (usually airfare).</t>
        </r>
      </text>
    </comment>
    <comment ref="H125" authorId="0" shapeId="0" xr:uid="{8E39B0D7-24D7-9C4E-93BC-36169B97B1D7}">
      <text>
        <r>
          <rPr>
            <b/>
            <sz val="10"/>
            <color rgb="FF000000"/>
            <rFont val="Tahoma"/>
            <family val="2"/>
          </rPr>
          <t>Blakely, Josh:</t>
        </r>
        <r>
          <rPr>
            <sz val="10"/>
            <color rgb="FF000000"/>
            <rFont val="Tahoma"/>
            <family val="2"/>
          </rPr>
          <t xml:space="preserve">
</t>
        </r>
        <r>
          <rPr>
            <sz val="10"/>
            <color rgb="FF000000"/>
            <rFont val="Tahoma"/>
            <family val="2"/>
          </rPr>
          <t>Does the course have additional sources of funds from partnerships, cooperating offices, or fundraising?</t>
        </r>
      </text>
    </comment>
  </commentList>
</comments>
</file>

<file path=xl/sharedStrings.xml><?xml version="1.0" encoding="utf-8"?>
<sst xmlns="http://schemas.openxmlformats.org/spreadsheetml/2006/main" count="146" uniqueCount="77">
  <si>
    <t>Number of Team Member</t>
  </si>
  <si>
    <t>Number of Students</t>
  </si>
  <si>
    <t>Use the worksheet below to submit an estimated budget for the proposed mature Brock Experience. It is important to remember that these numbers will be estimates and are not considered final. They should, however, be well-researched and informed rather than speculative. When possible, numbers should be rounded up to the nearest whole number.</t>
  </si>
  <si>
    <t xml:space="preserve">The first section of this budget form will help calculate the total cost of the program, regardless of funding sources. If information does not align with the provided categories, include it in the miscellaneous section for consideration. </t>
  </si>
  <si>
    <t>Travel to/from Location</t>
  </si>
  <si>
    <t>Faculty/Staff airfare</t>
  </si>
  <si>
    <t>Per person</t>
  </si>
  <si>
    <t>*</t>
  </si>
  <si>
    <t>Team members</t>
  </si>
  <si>
    <t>=</t>
  </si>
  <si>
    <t>Total</t>
  </si>
  <si>
    <t>Mileage to/from airport ($.50/mile)</t>
  </si>
  <si>
    <t>Miles</t>
  </si>
  <si>
    <t>Rate</t>
  </si>
  <si>
    <t>Baggage fees</t>
  </si>
  <si>
    <t>Airport parking</t>
  </si>
  <si>
    <t>Travel in Location</t>
  </si>
  <si>
    <t>Rental cars (assumes 8 to a car)</t>
  </si>
  <si>
    <t>Per car</t>
  </si>
  <si>
    <t># of cars</t>
  </si>
  <si>
    <t>Public transportation</t>
  </si>
  <si>
    <t>People</t>
  </si>
  <si>
    <t>Total from travel</t>
  </si>
  <si>
    <t>Lodging</t>
  </si>
  <si>
    <t>Faculty/Staff (assuming sharing)</t>
  </si>
  <si>
    <t>Per room</t>
  </si>
  <si>
    <t>Nights</t>
  </si>
  <si>
    <t>Team members/2</t>
  </si>
  <si>
    <t>Students (assuming quads)</t>
  </si>
  <si>
    <t>Students/4</t>
  </si>
  <si>
    <t>Total from lodging</t>
  </si>
  <si>
    <t>Meals</t>
  </si>
  <si>
    <t>Team meals</t>
  </si>
  <si>
    <t>Total from meals</t>
  </si>
  <si>
    <t>Activities and Miscellaneous</t>
  </si>
  <si>
    <t>Student scholarship support (assumes half apply)</t>
  </si>
  <si>
    <t># of students/2</t>
  </si>
  <si>
    <t>Avg. schol. Amount</t>
  </si>
  <si>
    <t>Total from activities and misc.</t>
  </si>
  <si>
    <t>Compensation</t>
  </si>
  <si>
    <t>Faculty lead</t>
  </si>
  <si>
    <t>Instructional faculty</t>
  </si>
  <si>
    <t>Summer pay</t>
  </si>
  <si>
    <t>Team members (see compensation guidance document)</t>
  </si>
  <si>
    <t>Misc. honoraria</t>
  </si>
  <si>
    <t>Total from compensation</t>
  </si>
  <si>
    <t>Total from activities</t>
  </si>
  <si>
    <t>Total cost of program</t>
  </si>
  <si>
    <t>+</t>
  </si>
  <si>
    <t>Program Costs</t>
  </si>
  <si>
    <t>Student Costs</t>
  </si>
  <si>
    <t>This section will help calculate the approximate total cost for the student before any scholarship support. This will help keep the total cost of the Brock Experience in mind for planning purposes.</t>
  </si>
  <si>
    <t>Tution</t>
  </si>
  <si>
    <t>Per credit hour (summer)</t>
  </si>
  <si>
    <t>Course credits</t>
  </si>
  <si>
    <t>Airfare/Transportation</t>
  </si>
  <si>
    <t>Program fee</t>
  </si>
  <si>
    <t>/</t>
  </si>
  <si>
    <t>Students</t>
  </si>
  <si>
    <t>Funding Sources</t>
  </si>
  <si>
    <t>This section will help determine how much budget support is needed from the University. These funds may be secured from the Brock Endowment, Academic Affairs, or other sources. If the course is approved for delivery, funds will be allocated from appropriate sources.</t>
  </si>
  <si>
    <t>Program fee revenue</t>
  </si>
  <si>
    <t>NOTE: The formula used here would represent the students program fee supporting 100% of the costs of the course. Best practice is to keep program fees under $900. If the program fee calculated previously exceeds this amount, the maximum of $900 will be shown.</t>
  </si>
  <si>
    <t>Course specific funds (i.e. Foundation accounts or fundraising)</t>
  </si>
  <si>
    <t>Explain nature of funds:</t>
  </si>
  <si>
    <t>Course funds</t>
  </si>
  <si>
    <t>Total balance needed</t>
  </si>
  <si>
    <t>-</t>
  </si>
  <si>
    <t>Activities, entrance fees, etc. (Detail them below)</t>
  </si>
  <si>
    <t>Use the rates found here for your particular location. https://www.gsa.gov/travel/plan-a-trip/per-diem-rates/per-diem-files</t>
  </si>
  <si>
    <t>Per diem</t>
  </si>
  <si>
    <t>Student meals</t>
  </si>
  <si>
    <t>NOTE: This formula calculates 2/3 of the per diem rate entered for the team meals. Students are told an average of two meals a day will be covered by their program fee.</t>
  </si>
  <si>
    <t>Per diem*2/3</t>
  </si>
  <si>
    <t>Nights staying in the field</t>
  </si>
  <si>
    <t>Roundtrip</t>
  </si>
  <si>
    <t>Cars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</si>
</sst>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0" x14ac:knownFonts="1">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sz val="11"/>
      <color theme="1"/>
      <name val="Calibri"/>
      <family val="2"/>
      <scheme val="minor"/>
    </font>
    <font>
      <b/>
      <sz val="14"/>
      <color theme="1"/>
      <name val="Calibri"/>
      <family val="2"/>
      <scheme val="minor"/>
    </font>
    <font>
      <u/>
      <sz val="12"/>
      <color theme="10"/>
      <name val="Calibri"/>
      <family val="2"/>
      <scheme val="minor"/>
    </font>
    <font>
      <sz val="10"/>
      <color rgb="FF000000"/>
      <name val="Tahoma"/>
      <family val="2"/>
    </font>
    <font>
      <b/>
      <sz val="10"/>
      <color rgb="FF000000"/>
      <name val="Tahoma"/>
      <family val="2"/>
    </font>
    <font>
      <sz val="10"/>
      <color rgb="FF000000"/>
      <name val="Calibri"/>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73">
    <xf numFmtId="0" fontId="0" fillId="0" borderId="0" xfId="0"/>
    <xf numFmtId="0" fontId="3" fillId="0" borderId="0" xfId="0" applyFont="1"/>
    <xf numFmtId="0" fontId="2" fillId="0" borderId="0" xfId="0" applyFont="1"/>
    <xf numFmtId="0" fontId="0" fillId="0" borderId="1" xfId="0" applyBorder="1" applyAlignment="1">
      <alignment horizontal="center" vertical="center"/>
    </xf>
    <xf numFmtId="8" fontId="0" fillId="0" borderId="1" xfId="0" applyNumberFormat="1" applyBorder="1" applyAlignment="1">
      <alignment horizontal="center" vertical="center"/>
    </xf>
    <xf numFmtId="0" fontId="0" fillId="0" borderId="1" xfId="0" applyBorder="1" applyAlignment="1">
      <alignment horizontal="center"/>
    </xf>
    <xf numFmtId="0" fontId="0" fillId="0" borderId="0" xfId="0" applyAlignment="1">
      <alignment wrapText="1"/>
    </xf>
    <xf numFmtId="0" fontId="0" fillId="0" borderId="0" xfId="0" applyAlignment="1">
      <alignment vertical="center" wrapText="1"/>
    </xf>
    <xf numFmtId="0" fontId="2" fillId="0" borderId="0" xfId="0" applyFont="1" applyAlignment="1">
      <alignment horizontal="center" vertical="center"/>
    </xf>
    <xf numFmtId="0" fontId="2" fillId="0" borderId="6" xfId="0" applyFont="1" applyBorder="1" applyAlignment="1">
      <alignment horizontal="right" vertical="center"/>
    </xf>
    <xf numFmtId="164" fontId="0" fillId="0" borderId="7" xfId="0" applyNumberFormat="1" applyBorder="1" applyAlignment="1">
      <alignment horizontal="right" vertical="center"/>
    </xf>
    <xf numFmtId="0" fontId="0" fillId="0" borderId="5" xfId="0" applyBorder="1"/>
    <xf numFmtId="0" fontId="0" fillId="0" borderId="6" xfId="0" applyBorder="1"/>
    <xf numFmtId="0" fontId="0" fillId="0" borderId="6" xfId="0" applyBorder="1" applyAlignment="1">
      <alignment horizontal="right"/>
    </xf>
    <xf numFmtId="0" fontId="0" fillId="0" borderId="8" xfId="0" applyBorder="1"/>
    <xf numFmtId="0" fontId="0" fillId="0" borderId="9" xfId="0" applyBorder="1"/>
    <xf numFmtId="0" fontId="0" fillId="0" borderId="10" xfId="0" applyBorder="1"/>
    <xf numFmtId="164" fontId="0" fillId="0" borderId="0" xfId="0" applyNumberFormat="1"/>
    <xf numFmtId="164" fontId="0" fillId="0" borderId="10" xfId="0" applyNumberFormat="1" applyBorder="1"/>
    <xf numFmtId="0" fontId="2" fillId="0" borderId="0" xfId="0" applyFont="1" applyAlignment="1">
      <alignment horizontal="center" vertical="center" wrapText="1"/>
    </xf>
    <xf numFmtId="0" fontId="2" fillId="0" borderId="6" xfId="0" applyFont="1" applyBorder="1" applyAlignment="1">
      <alignment horizontal="right"/>
    </xf>
    <xf numFmtId="0" fontId="0" fillId="0" borderId="5" xfId="0" applyBorder="1" applyAlignment="1">
      <alignment horizontal="center"/>
    </xf>
    <xf numFmtId="0" fontId="0" fillId="0" borderId="2" xfId="0" applyBorder="1"/>
    <xf numFmtId="0" fontId="0" fillId="0" borderId="3" xfId="0" applyBorder="1"/>
    <xf numFmtId="0" fontId="0" fillId="0" borderId="4" xfId="0" applyBorder="1"/>
    <xf numFmtId="164" fontId="0" fillId="0" borderId="1" xfId="0" applyNumberFormat="1" applyBorder="1" applyAlignment="1">
      <alignment horizontal="center"/>
    </xf>
    <xf numFmtId="0" fontId="0" fillId="0" borderId="0" xfId="0" applyAlignment="1">
      <alignment horizontal="center"/>
    </xf>
    <xf numFmtId="0" fontId="5" fillId="0" borderId="6" xfId="0" applyFont="1" applyBorder="1" applyAlignment="1">
      <alignment horizontal="center"/>
    </xf>
    <xf numFmtId="44" fontId="0" fillId="0" borderId="1" xfId="1" applyFont="1" applyBorder="1"/>
    <xf numFmtId="44" fontId="0" fillId="0" borderId="7" xfId="1" applyFont="1" applyBorder="1"/>
    <xf numFmtId="44" fontId="0" fillId="0" borderId="12" xfId="1" applyFont="1" applyBorder="1"/>
    <xf numFmtId="44" fontId="0" fillId="0" borderId="11" xfId="1" applyFont="1" applyBorder="1"/>
    <xf numFmtId="0" fontId="0" fillId="0" borderId="1" xfId="1" applyNumberFormat="1" applyFont="1" applyBorder="1"/>
    <xf numFmtId="0" fontId="0" fillId="0" borderId="1" xfId="0" applyBorder="1" applyAlignment="1" applyProtection="1">
      <alignment horizontal="center"/>
      <protection locked="0"/>
    </xf>
    <xf numFmtId="0" fontId="0" fillId="0" borderId="5" xfId="0" applyBorder="1" applyAlignment="1">
      <alignment horizontal="right"/>
    </xf>
    <xf numFmtId="0" fontId="0" fillId="0" borderId="0" xfId="0" applyAlignment="1">
      <alignment horizontal="right"/>
    </xf>
    <xf numFmtId="0" fontId="0" fillId="0" borderId="5" xfId="0" applyBorder="1" applyAlignment="1">
      <alignment horizontal="right" wrapText="1"/>
    </xf>
    <xf numFmtId="0" fontId="0" fillId="0" borderId="0" xfId="0" applyAlignment="1">
      <alignment horizontal="right" wrapText="1"/>
    </xf>
    <xf numFmtId="0" fontId="0" fillId="0" borderId="5" xfId="0" applyBorder="1" applyAlignment="1">
      <alignment horizontal="center" wrapText="1"/>
    </xf>
    <xf numFmtId="0" fontId="0" fillId="0" borderId="0" xfId="0" applyAlignment="1">
      <alignment horizontal="center" wrapText="1"/>
    </xf>
    <xf numFmtId="0" fontId="0" fillId="0" borderId="6" xfId="0" applyBorder="1" applyAlignment="1">
      <alignment horizontal="center" wrapText="1"/>
    </xf>
    <xf numFmtId="0" fontId="0" fillId="0" borderId="5" xfId="0" applyBorder="1" applyAlignment="1">
      <alignment horizontal="center" vertical="center" wrapText="1"/>
    </xf>
    <xf numFmtId="0" fontId="2" fillId="0" borderId="0" xfId="0" applyFont="1" applyAlignment="1">
      <alignment horizontal="center" vertical="center"/>
    </xf>
    <xf numFmtId="0" fontId="0" fillId="0" borderId="5" xfId="0"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5" xfId="0" applyBorder="1"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xf>
    <xf numFmtId="0" fontId="4" fillId="0" borderId="0" xfId="0" applyFont="1" applyAlignment="1">
      <alignment horizontal="center" wrapText="1"/>
    </xf>
    <xf numFmtId="0" fontId="0" fillId="0" borderId="5" xfId="0" applyBorder="1" applyAlignment="1">
      <alignment horizontal="left"/>
    </xf>
    <xf numFmtId="0" fontId="6" fillId="0" borderId="5" xfId="2"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2" fillId="0" borderId="0" xfId="0" applyFont="1" applyAlignment="1">
      <alignment horizontal="right"/>
    </xf>
    <xf numFmtId="0" fontId="2" fillId="0" borderId="6" xfId="0" applyFont="1" applyBorder="1" applyAlignment="1">
      <alignment horizontal="right"/>
    </xf>
    <xf numFmtId="0" fontId="2" fillId="0" borderId="0" xfId="0" applyFont="1" applyAlignment="1">
      <alignment horizontal="right" vertical="center" wrapText="1"/>
    </xf>
    <xf numFmtId="0" fontId="2" fillId="0" borderId="6" xfId="0" applyFont="1" applyBorder="1" applyAlignment="1">
      <alignment horizontal="right" vertical="center" wrapText="1"/>
    </xf>
    <xf numFmtId="0" fontId="5" fillId="0" borderId="5" xfId="0" applyFont="1" applyBorder="1" applyAlignment="1">
      <alignment horizontal="center"/>
    </xf>
    <xf numFmtId="0" fontId="5" fillId="0" borderId="6" xfId="0" applyFont="1" applyBorder="1" applyAlignment="1">
      <alignment horizontal="center"/>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0" xfId="0" applyBorder="1"/>
    <xf numFmtId="0" fontId="0" fillId="0" borderId="7" xfId="0" applyBorder="1" applyAlignment="1" applyProtection="1">
      <alignment horizontal="center"/>
      <protection locked="0"/>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right"/>
    </xf>
    <xf numFmtId="0" fontId="2" fillId="0" borderId="0" xfId="0" applyFont="1" applyBorder="1" applyAlignment="1">
      <alignment horizontal="center" vertical="center"/>
    </xf>
    <xf numFmtId="0" fontId="0" fillId="0" borderId="0" xfId="0" applyBorder="1" applyAlignment="1">
      <alignment horizontal="left"/>
    </xf>
    <xf numFmtId="0" fontId="0" fillId="0" borderId="16" xfId="0" applyBorder="1" applyAlignment="1" applyProtection="1">
      <alignment horizontal="center"/>
      <protection locked="0"/>
    </xf>
    <xf numFmtId="0" fontId="0" fillId="0" borderId="0" xfId="0" applyBorder="1" applyAlignment="1">
      <alignment horizontal="center" wrapText="1"/>
    </xf>
  </cellXfs>
  <cellStyles count="3">
    <cellStyle name="Currency" xfId="1" builtinId="4"/>
    <cellStyle name="Hyperlink" xfId="2" builtinId="8"/>
    <cellStyle name="Normal" xfId="0" builtinId="0"/>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www.gsa.gov/travel/plan-a-trip/per-diem-rates/per-diem-fil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42360-2AD7-E548-A38D-320C2FDA76DB}">
  <dimension ref="A1:H135"/>
  <sheetViews>
    <sheetView showGridLines="0" tabSelected="1" zoomScale="140" zoomScaleNormal="140" workbookViewId="0">
      <selection activeCell="A123" sqref="A123:H123"/>
    </sheetView>
  </sheetViews>
  <sheetFormatPr baseColWidth="10" defaultRowHeight="16" x14ac:dyDescent="0.2"/>
  <cols>
    <col min="1" max="1" width="23.5" customWidth="1"/>
    <col min="2" max="2" width="9.83203125" bestFit="1" customWidth="1"/>
    <col min="3" max="3" width="2.1640625" bestFit="1" customWidth="1"/>
    <col min="4" max="4" width="14.1640625" bestFit="1" customWidth="1"/>
    <col min="5" max="5" width="2.1640625" bestFit="1" customWidth="1"/>
    <col min="6" max="6" width="14.1640625" bestFit="1" customWidth="1"/>
    <col min="7" max="7" width="2.1640625" bestFit="1" customWidth="1"/>
    <col min="8" max="8" width="13.1640625" bestFit="1" customWidth="1"/>
  </cols>
  <sheetData>
    <row r="1" spans="1:8" ht="64" customHeight="1" x14ac:dyDescent="0.2">
      <c r="A1" s="50" t="s">
        <v>2</v>
      </c>
      <c r="B1" s="50"/>
      <c r="C1" s="50"/>
      <c r="D1" s="50"/>
      <c r="E1" s="50"/>
      <c r="F1" s="50"/>
      <c r="G1" s="50"/>
      <c r="H1" s="50"/>
    </row>
    <row r="2" spans="1:8" x14ac:dyDescent="0.2">
      <c r="A2" s="1"/>
    </row>
    <row r="3" spans="1:8" x14ac:dyDescent="0.2">
      <c r="A3" s="2" t="s">
        <v>0</v>
      </c>
      <c r="B3" s="33"/>
    </row>
    <row r="4" spans="1:8" x14ac:dyDescent="0.2">
      <c r="A4" s="2" t="s">
        <v>1</v>
      </c>
      <c r="B4" s="33"/>
    </row>
    <row r="5" spans="1:8" x14ac:dyDescent="0.2">
      <c r="A5" s="2" t="s">
        <v>74</v>
      </c>
      <c r="B5" s="33"/>
    </row>
    <row r="6" spans="1:8" x14ac:dyDescent="0.2">
      <c r="A6" s="2"/>
    </row>
    <row r="7" spans="1:8" ht="19" x14ac:dyDescent="0.25">
      <c r="A7" s="49" t="s">
        <v>49</v>
      </c>
      <c r="B7" s="49"/>
      <c r="C7" s="49"/>
      <c r="D7" s="49"/>
      <c r="E7" s="49"/>
      <c r="F7" s="49"/>
      <c r="G7" s="49"/>
      <c r="H7" s="49"/>
    </row>
    <row r="8" spans="1:8" ht="31" customHeight="1" x14ac:dyDescent="0.2">
      <c r="A8" s="50" t="s">
        <v>3</v>
      </c>
      <c r="B8" s="50"/>
      <c r="C8" s="50"/>
      <c r="D8" s="50"/>
      <c r="E8" s="50"/>
      <c r="F8" s="50"/>
      <c r="G8" s="50"/>
      <c r="H8" s="50"/>
    </row>
    <row r="9" spans="1:8" ht="17" thickBot="1" x14ac:dyDescent="0.25"/>
    <row r="10" spans="1:8" ht="19" x14ac:dyDescent="0.25">
      <c r="A10" s="44" t="s">
        <v>4</v>
      </c>
      <c r="B10" s="45"/>
      <c r="C10" s="45"/>
      <c r="D10" s="45"/>
      <c r="E10" s="45"/>
      <c r="F10" s="45"/>
      <c r="G10" s="45"/>
      <c r="H10" s="46"/>
    </row>
    <row r="11" spans="1:8" x14ac:dyDescent="0.2">
      <c r="A11" s="43" t="s">
        <v>5</v>
      </c>
      <c r="D11" s="8" t="s">
        <v>6</v>
      </c>
      <c r="E11" s="42" t="s">
        <v>7</v>
      </c>
      <c r="F11" s="8" t="s">
        <v>8</v>
      </c>
      <c r="G11" s="42" t="s">
        <v>9</v>
      </c>
      <c r="H11" s="9" t="s">
        <v>10</v>
      </c>
    </row>
    <row r="12" spans="1:8" x14ac:dyDescent="0.2">
      <c r="A12" s="43"/>
      <c r="D12" s="33"/>
      <c r="E12" s="42"/>
      <c r="F12" s="3">
        <f>B3</f>
        <v>0</v>
      </c>
      <c r="G12" s="42"/>
      <c r="H12" s="29">
        <f>D12*F12</f>
        <v>0</v>
      </c>
    </row>
    <row r="13" spans="1:8" x14ac:dyDescent="0.2">
      <c r="A13" s="11"/>
      <c r="H13" s="12"/>
    </row>
    <row r="14" spans="1:8" x14ac:dyDescent="0.2">
      <c r="A14" s="41" t="s">
        <v>11</v>
      </c>
      <c r="B14" s="8" t="s">
        <v>12</v>
      </c>
      <c r="C14" s="42" t="s">
        <v>7</v>
      </c>
      <c r="D14" s="8" t="s">
        <v>13</v>
      </c>
      <c r="E14" s="42" t="s">
        <v>7</v>
      </c>
      <c r="F14" s="8" t="s">
        <v>76</v>
      </c>
      <c r="G14" s="42" t="s">
        <v>9</v>
      </c>
      <c r="H14" s="9" t="s">
        <v>10</v>
      </c>
    </row>
    <row r="15" spans="1:8" x14ac:dyDescent="0.2">
      <c r="A15" s="41"/>
      <c r="B15" s="33"/>
      <c r="C15" s="42"/>
      <c r="D15" s="4">
        <v>0.5</v>
      </c>
      <c r="E15" s="42"/>
      <c r="F15" s="33"/>
      <c r="G15" s="42"/>
      <c r="H15" s="29">
        <f>B15*D15*F15</f>
        <v>0</v>
      </c>
    </row>
    <row r="16" spans="1:8" x14ac:dyDescent="0.2">
      <c r="A16" s="11"/>
      <c r="H16" s="12"/>
    </row>
    <row r="17" spans="1:8" x14ac:dyDescent="0.2">
      <c r="A17" s="43" t="s">
        <v>14</v>
      </c>
      <c r="B17" s="8" t="s">
        <v>6</v>
      </c>
      <c r="D17" s="8" t="s">
        <v>75</v>
      </c>
      <c r="E17" s="42" t="s">
        <v>7</v>
      </c>
      <c r="F17" s="8" t="s">
        <v>8</v>
      </c>
      <c r="G17" s="42" t="s">
        <v>9</v>
      </c>
      <c r="H17" s="9" t="s">
        <v>10</v>
      </c>
    </row>
    <row r="18" spans="1:8" x14ac:dyDescent="0.2">
      <c r="A18" s="43"/>
      <c r="B18" s="33"/>
      <c r="D18" s="3">
        <v>2</v>
      </c>
      <c r="E18" s="42"/>
      <c r="F18" s="5">
        <f>B3</f>
        <v>0</v>
      </c>
      <c r="G18" s="42"/>
      <c r="H18" s="29">
        <f>F18*D18*B18</f>
        <v>0</v>
      </c>
    </row>
    <row r="19" spans="1:8" x14ac:dyDescent="0.2">
      <c r="A19" s="11"/>
      <c r="H19" s="13"/>
    </row>
    <row r="20" spans="1:8" x14ac:dyDescent="0.2">
      <c r="A20" s="43" t="s">
        <v>15</v>
      </c>
      <c r="D20" s="8" t="s">
        <v>6</v>
      </c>
      <c r="E20" s="42" t="s">
        <v>7</v>
      </c>
      <c r="F20" s="8" t="s">
        <v>76</v>
      </c>
      <c r="G20" s="42" t="s">
        <v>9</v>
      </c>
      <c r="H20" s="9" t="s">
        <v>10</v>
      </c>
    </row>
    <row r="21" spans="1:8" x14ac:dyDescent="0.2">
      <c r="A21" s="43"/>
      <c r="D21" s="33"/>
      <c r="E21" s="42"/>
      <c r="F21" s="33"/>
      <c r="G21" s="42"/>
      <c r="H21" s="29">
        <f>D21*F21</f>
        <v>0</v>
      </c>
    </row>
    <row r="22" spans="1:8" x14ac:dyDescent="0.2">
      <c r="A22" s="11"/>
      <c r="H22" s="12"/>
    </row>
    <row r="23" spans="1:8" x14ac:dyDescent="0.2">
      <c r="A23" s="11"/>
      <c r="H23" s="12"/>
    </row>
    <row r="24" spans="1:8" ht="19" x14ac:dyDescent="0.25">
      <c r="A24" s="59" t="s">
        <v>16</v>
      </c>
      <c r="B24" s="49"/>
      <c r="C24" s="49"/>
      <c r="D24" s="49"/>
      <c r="E24" s="49"/>
      <c r="F24" s="49"/>
      <c r="G24" s="49"/>
      <c r="H24" s="60"/>
    </row>
    <row r="25" spans="1:8" x14ac:dyDescent="0.2">
      <c r="A25" s="38" t="s">
        <v>17</v>
      </c>
      <c r="D25" s="8" t="s">
        <v>18</v>
      </c>
      <c r="E25" s="42" t="s">
        <v>7</v>
      </c>
      <c r="F25" s="8" t="s">
        <v>19</v>
      </c>
      <c r="G25" s="42" t="s">
        <v>9</v>
      </c>
      <c r="H25" s="9" t="s">
        <v>10</v>
      </c>
    </row>
    <row r="26" spans="1:8" x14ac:dyDescent="0.2">
      <c r="A26" s="38"/>
      <c r="D26" s="33"/>
      <c r="E26" s="42"/>
      <c r="F26" s="5">
        <f>ROUNDUP((B3+B4)/8, 0)</f>
        <v>0</v>
      </c>
      <c r="G26" s="42"/>
      <c r="H26" s="29">
        <f>D26*F26</f>
        <v>0</v>
      </c>
    </row>
    <row r="27" spans="1:8" x14ac:dyDescent="0.2">
      <c r="A27" s="11"/>
      <c r="H27" s="12"/>
    </row>
    <row r="28" spans="1:8" x14ac:dyDescent="0.2">
      <c r="A28" s="43" t="s">
        <v>20</v>
      </c>
      <c r="D28" s="8" t="s">
        <v>6</v>
      </c>
      <c r="E28" s="42" t="s">
        <v>7</v>
      </c>
      <c r="F28" s="8" t="s">
        <v>21</v>
      </c>
      <c r="G28" s="42" t="s">
        <v>9</v>
      </c>
      <c r="H28" s="9" t="s">
        <v>10</v>
      </c>
    </row>
    <row r="29" spans="1:8" x14ac:dyDescent="0.2">
      <c r="A29" s="43"/>
      <c r="D29" s="33"/>
      <c r="E29" s="42"/>
      <c r="F29" s="5">
        <f>(B3+B4)</f>
        <v>0</v>
      </c>
      <c r="G29" s="42"/>
      <c r="H29" s="29">
        <f>D29*F29</f>
        <v>0</v>
      </c>
    </row>
    <row r="30" spans="1:8" x14ac:dyDescent="0.2">
      <c r="A30" s="11"/>
      <c r="H30" s="12"/>
    </row>
    <row r="31" spans="1:8" x14ac:dyDescent="0.2">
      <c r="A31" s="11"/>
      <c r="F31" s="57" t="s">
        <v>22</v>
      </c>
      <c r="G31" s="57"/>
      <c r="H31" s="58"/>
    </row>
    <row r="32" spans="1:8" x14ac:dyDescent="0.2">
      <c r="A32" s="11"/>
      <c r="H32" s="29">
        <f>H12+H15+H18+H21+H26+H29</f>
        <v>0</v>
      </c>
    </row>
    <row r="33" spans="1:8" ht="17" thickBot="1" x14ac:dyDescent="0.25">
      <c r="A33" s="14"/>
      <c r="B33" s="15"/>
      <c r="C33" s="15"/>
      <c r="D33" s="15"/>
      <c r="E33" s="15"/>
      <c r="F33" s="15"/>
      <c r="G33" s="15"/>
      <c r="H33" s="18"/>
    </row>
    <row r="35" spans="1:8" ht="17" thickBot="1" x14ac:dyDescent="0.25"/>
    <row r="36" spans="1:8" ht="19" x14ac:dyDescent="0.25">
      <c r="A36" s="44" t="s">
        <v>23</v>
      </c>
      <c r="B36" s="45"/>
      <c r="C36" s="45"/>
      <c r="D36" s="45"/>
      <c r="E36" s="45"/>
      <c r="F36" s="45"/>
      <c r="G36" s="45"/>
      <c r="H36" s="46"/>
    </row>
    <row r="37" spans="1:8" ht="34" x14ac:dyDescent="0.2">
      <c r="A37" s="38" t="s">
        <v>24</v>
      </c>
      <c r="B37" s="8" t="s">
        <v>25</v>
      </c>
      <c r="C37" s="42" t="s">
        <v>7</v>
      </c>
      <c r="D37" s="8" t="s">
        <v>26</v>
      </c>
      <c r="E37" s="42" t="s">
        <v>7</v>
      </c>
      <c r="F37" s="19" t="s">
        <v>27</v>
      </c>
      <c r="G37" s="42" t="s">
        <v>9</v>
      </c>
      <c r="H37" s="9" t="s">
        <v>10</v>
      </c>
    </row>
    <row r="38" spans="1:8" x14ac:dyDescent="0.2">
      <c r="A38" s="38"/>
      <c r="B38" s="33"/>
      <c r="C38" s="42"/>
      <c r="D38" s="3">
        <f>B5</f>
        <v>0</v>
      </c>
      <c r="E38" s="42"/>
      <c r="F38" s="3">
        <f>ROUNDUP(B3/2, 0)</f>
        <v>0</v>
      </c>
      <c r="G38" s="42"/>
      <c r="H38" s="29">
        <f>B38*D38*F38</f>
        <v>0</v>
      </c>
    </row>
    <row r="39" spans="1:8" x14ac:dyDescent="0.2">
      <c r="A39" s="11"/>
      <c r="H39" s="12"/>
    </row>
    <row r="40" spans="1:8" ht="17" x14ac:dyDescent="0.2">
      <c r="A40" s="38" t="s">
        <v>28</v>
      </c>
      <c r="B40" s="8" t="s">
        <v>25</v>
      </c>
      <c r="C40" s="42" t="s">
        <v>7</v>
      </c>
      <c r="D40" s="8" t="s">
        <v>26</v>
      </c>
      <c r="E40" s="42" t="s">
        <v>7</v>
      </c>
      <c r="F40" s="19" t="s">
        <v>29</v>
      </c>
      <c r="G40" s="42" t="s">
        <v>9</v>
      </c>
      <c r="H40" s="9" t="s">
        <v>10</v>
      </c>
    </row>
    <row r="41" spans="1:8" x14ac:dyDescent="0.2">
      <c r="A41" s="38"/>
      <c r="B41" s="33"/>
      <c r="C41" s="42"/>
      <c r="D41" s="3">
        <f>B5</f>
        <v>0</v>
      </c>
      <c r="E41" s="42"/>
      <c r="F41" s="3">
        <f>ROUNDUP(B4/4,0)</f>
        <v>0</v>
      </c>
      <c r="G41" s="42"/>
      <c r="H41" s="29">
        <f>B41*D41*F41</f>
        <v>0</v>
      </c>
    </row>
    <row r="42" spans="1:8" x14ac:dyDescent="0.2">
      <c r="A42" s="11"/>
      <c r="H42" s="12"/>
    </row>
    <row r="43" spans="1:8" x14ac:dyDescent="0.2">
      <c r="A43" s="11"/>
      <c r="F43" s="55" t="s">
        <v>30</v>
      </c>
      <c r="G43" s="55"/>
      <c r="H43" s="56"/>
    </row>
    <row r="44" spans="1:8" x14ac:dyDescent="0.2">
      <c r="A44" s="11"/>
      <c r="H44" s="29">
        <f>H41+H38</f>
        <v>0</v>
      </c>
    </row>
    <row r="45" spans="1:8" ht="17" thickBot="1" x14ac:dyDescent="0.25">
      <c r="A45" s="14"/>
      <c r="B45" s="15"/>
      <c r="C45" s="15"/>
      <c r="D45" s="15"/>
      <c r="E45" s="15"/>
      <c r="F45" s="15"/>
      <c r="G45" s="15"/>
      <c r="H45" s="16"/>
    </row>
    <row r="47" spans="1:8" ht="17" thickBot="1" x14ac:dyDescent="0.25"/>
    <row r="48" spans="1:8" ht="19" x14ac:dyDescent="0.25">
      <c r="A48" s="44" t="s">
        <v>31</v>
      </c>
      <c r="B48" s="45"/>
      <c r="C48" s="45"/>
      <c r="D48" s="45"/>
      <c r="E48" s="45"/>
      <c r="F48" s="45"/>
      <c r="G48" s="45"/>
      <c r="H48" s="46"/>
    </row>
    <row r="49" spans="1:8" ht="19" x14ac:dyDescent="0.25">
      <c r="A49" s="43" t="s">
        <v>32</v>
      </c>
      <c r="B49" s="8" t="s">
        <v>70</v>
      </c>
      <c r="C49" s="42" t="s">
        <v>7</v>
      </c>
      <c r="D49" s="8" t="s">
        <v>8</v>
      </c>
      <c r="E49" s="42" t="s">
        <v>7</v>
      </c>
      <c r="F49" s="8" t="s">
        <v>26</v>
      </c>
      <c r="G49" s="42" t="s">
        <v>9</v>
      </c>
      <c r="H49" s="27"/>
    </row>
    <row r="50" spans="1:8" x14ac:dyDescent="0.2">
      <c r="A50" s="43"/>
      <c r="B50" s="33"/>
      <c r="C50" s="42"/>
      <c r="D50" s="3">
        <f>B3</f>
        <v>0</v>
      </c>
      <c r="E50" s="42"/>
      <c r="F50" s="5">
        <f>B5</f>
        <v>0</v>
      </c>
      <c r="G50" s="42"/>
      <c r="H50" s="29">
        <f>B50*D50*F50</f>
        <v>0</v>
      </c>
    </row>
    <row r="51" spans="1:8" ht="33" customHeight="1" x14ac:dyDescent="0.2">
      <c r="A51" s="52" t="s">
        <v>69</v>
      </c>
      <c r="B51" s="53"/>
      <c r="C51" s="53"/>
      <c r="D51" s="53"/>
      <c r="E51" s="53"/>
      <c r="F51" s="53"/>
      <c r="G51" s="53"/>
      <c r="H51" s="54"/>
    </row>
    <row r="52" spans="1:8" x14ac:dyDescent="0.2">
      <c r="A52" s="11"/>
      <c r="H52" s="12"/>
    </row>
    <row r="53" spans="1:8" ht="34" x14ac:dyDescent="0.25">
      <c r="A53" s="43" t="s">
        <v>71</v>
      </c>
      <c r="B53" s="19" t="s">
        <v>73</v>
      </c>
      <c r="C53" s="42" t="s">
        <v>7</v>
      </c>
      <c r="D53" s="8" t="s">
        <v>58</v>
      </c>
      <c r="E53" s="42" t="s">
        <v>7</v>
      </c>
      <c r="F53" s="8" t="s">
        <v>26</v>
      </c>
      <c r="G53" s="42" t="s">
        <v>9</v>
      </c>
      <c r="H53" s="27"/>
    </row>
    <row r="54" spans="1:8" x14ac:dyDescent="0.2">
      <c r="A54" s="43"/>
      <c r="B54" s="28">
        <f>B50*0.6666</f>
        <v>0</v>
      </c>
      <c r="C54" s="42"/>
      <c r="D54" s="3">
        <f>B4</f>
        <v>0</v>
      </c>
      <c r="E54" s="42"/>
      <c r="F54" s="5">
        <f>B5</f>
        <v>0</v>
      </c>
      <c r="G54" s="42"/>
      <c r="H54" s="29">
        <f>B54*D54*F54</f>
        <v>0</v>
      </c>
    </row>
    <row r="55" spans="1:8" ht="34" customHeight="1" x14ac:dyDescent="0.2">
      <c r="A55" s="41" t="s">
        <v>72</v>
      </c>
      <c r="B55" s="53"/>
      <c r="C55" s="53"/>
      <c r="D55" s="53"/>
      <c r="E55" s="53"/>
      <c r="F55" s="53"/>
      <c r="G55" s="53"/>
      <c r="H55" s="54"/>
    </row>
    <row r="56" spans="1:8" x14ac:dyDescent="0.2">
      <c r="A56" s="11"/>
      <c r="F56" s="55" t="s">
        <v>33</v>
      </c>
      <c r="G56" s="55"/>
      <c r="H56" s="56"/>
    </row>
    <row r="57" spans="1:8" x14ac:dyDescent="0.2">
      <c r="A57" s="11"/>
      <c r="H57" s="29">
        <f>H54+H50</f>
        <v>0</v>
      </c>
    </row>
    <row r="58" spans="1:8" ht="17" thickBot="1" x14ac:dyDescent="0.25">
      <c r="A58" s="14"/>
      <c r="B58" s="15"/>
      <c r="C58" s="15"/>
      <c r="D58" s="15"/>
      <c r="E58" s="15"/>
      <c r="F58" s="15"/>
      <c r="G58" s="15"/>
      <c r="H58" s="16"/>
    </row>
    <row r="60" spans="1:8" ht="17" thickBot="1" x14ac:dyDescent="0.25"/>
    <row r="61" spans="1:8" ht="19" x14ac:dyDescent="0.25">
      <c r="A61" s="44" t="s">
        <v>34</v>
      </c>
      <c r="B61" s="45"/>
      <c r="C61" s="45"/>
      <c r="D61" s="45"/>
      <c r="E61" s="45"/>
      <c r="F61" s="45"/>
      <c r="G61" s="45"/>
      <c r="H61" s="46"/>
    </row>
    <row r="62" spans="1:8" ht="34" x14ac:dyDescent="0.2">
      <c r="A62" s="38" t="s">
        <v>35</v>
      </c>
      <c r="B62" s="64"/>
      <c r="C62" s="64"/>
      <c r="D62" s="69" t="s">
        <v>36</v>
      </c>
      <c r="E62" s="67" t="s">
        <v>7</v>
      </c>
      <c r="F62" s="66" t="s">
        <v>37</v>
      </c>
      <c r="G62" s="67" t="s">
        <v>9</v>
      </c>
      <c r="H62" s="9" t="s">
        <v>10</v>
      </c>
    </row>
    <row r="63" spans="1:8" x14ac:dyDescent="0.2">
      <c r="A63" s="38"/>
      <c r="B63" s="64"/>
      <c r="C63" s="64"/>
      <c r="D63" s="3">
        <f>B4/2</f>
        <v>0</v>
      </c>
      <c r="E63" s="67"/>
      <c r="F63" s="25">
        <v>1000</v>
      </c>
      <c r="G63" s="67"/>
      <c r="H63" s="29">
        <f>D63*F63</f>
        <v>0</v>
      </c>
    </row>
    <row r="64" spans="1:8" x14ac:dyDescent="0.2">
      <c r="A64" s="11"/>
      <c r="B64" s="64"/>
      <c r="C64" s="64"/>
      <c r="D64" s="64"/>
      <c r="E64" s="64"/>
      <c r="F64" s="64"/>
      <c r="G64" s="64"/>
      <c r="H64" s="12"/>
    </row>
    <row r="65" spans="1:8" x14ac:dyDescent="0.2">
      <c r="A65" s="51" t="s">
        <v>68</v>
      </c>
      <c r="B65" s="70"/>
      <c r="C65" s="70"/>
      <c r="D65" s="70"/>
      <c r="E65" s="70"/>
      <c r="F65" s="70"/>
      <c r="G65" s="64"/>
      <c r="H65" s="20" t="s">
        <v>10</v>
      </c>
    </row>
    <row r="66" spans="1:8" x14ac:dyDescent="0.2">
      <c r="A66" s="71"/>
      <c r="B66" s="62"/>
      <c r="C66" s="62"/>
      <c r="D66" s="62"/>
      <c r="E66" s="62"/>
      <c r="F66" s="63"/>
      <c r="G66" s="64"/>
      <c r="H66" s="65"/>
    </row>
    <row r="67" spans="1:8" x14ac:dyDescent="0.2">
      <c r="A67" s="71"/>
      <c r="B67" s="62"/>
      <c r="C67" s="62"/>
      <c r="D67" s="62"/>
      <c r="E67" s="62"/>
      <c r="F67" s="63"/>
      <c r="G67" s="64"/>
      <c r="H67" s="65"/>
    </row>
    <row r="68" spans="1:8" x14ac:dyDescent="0.2">
      <c r="A68" s="71"/>
      <c r="B68" s="62"/>
      <c r="C68" s="62"/>
      <c r="D68" s="62"/>
      <c r="E68" s="62"/>
      <c r="F68" s="63"/>
      <c r="G68" s="64"/>
      <c r="H68" s="65"/>
    </row>
    <row r="69" spans="1:8" x14ac:dyDescent="0.2">
      <c r="A69" s="71"/>
      <c r="B69" s="62"/>
      <c r="C69" s="62"/>
      <c r="D69" s="62"/>
      <c r="E69" s="62"/>
      <c r="F69" s="63"/>
      <c r="G69" s="64"/>
      <c r="H69" s="65"/>
    </row>
    <row r="70" spans="1:8" x14ac:dyDescent="0.2">
      <c r="A70" s="71"/>
      <c r="B70" s="62"/>
      <c r="C70" s="62"/>
      <c r="D70" s="62"/>
      <c r="E70" s="62"/>
      <c r="F70" s="63"/>
      <c r="G70" s="64"/>
      <c r="H70" s="65"/>
    </row>
    <row r="71" spans="1:8" x14ac:dyDescent="0.2">
      <c r="A71" s="71"/>
      <c r="B71" s="62"/>
      <c r="C71" s="62"/>
      <c r="D71" s="62"/>
      <c r="E71" s="62"/>
      <c r="F71" s="63"/>
      <c r="G71" s="64"/>
      <c r="H71" s="65"/>
    </row>
    <row r="72" spans="1:8" x14ac:dyDescent="0.2">
      <c r="A72" s="71"/>
      <c r="B72" s="62"/>
      <c r="C72" s="62"/>
      <c r="D72" s="62"/>
      <c r="E72" s="62"/>
      <c r="F72" s="63"/>
      <c r="G72" s="64"/>
      <c r="H72" s="65"/>
    </row>
    <row r="73" spans="1:8" x14ac:dyDescent="0.2">
      <c r="A73" s="71"/>
      <c r="B73" s="62"/>
      <c r="C73" s="62"/>
      <c r="D73" s="62"/>
      <c r="E73" s="62"/>
      <c r="F73" s="63"/>
      <c r="G73" s="64"/>
      <c r="H73" s="65"/>
    </row>
    <row r="74" spans="1:8" x14ac:dyDescent="0.2">
      <c r="A74" s="71"/>
      <c r="B74" s="62"/>
      <c r="C74" s="62"/>
      <c r="D74" s="62"/>
      <c r="E74" s="62"/>
      <c r="F74" s="63"/>
      <c r="G74" s="64"/>
      <c r="H74" s="65"/>
    </row>
    <row r="75" spans="1:8" x14ac:dyDescent="0.2">
      <c r="A75" s="71"/>
      <c r="B75" s="62"/>
      <c r="C75" s="62"/>
      <c r="D75" s="62"/>
      <c r="E75" s="62"/>
      <c r="F75" s="63"/>
      <c r="G75" s="64"/>
      <c r="H75" s="65"/>
    </row>
    <row r="76" spans="1:8" x14ac:dyDescent="0.2">
      <c r="A76" s="11"/>
      <c r="B76" s="64"/>
      <c r="C76" s="64"/>
      <c r="D76" s="64"/>
      <c r="E76" s="64"/>
      <c r="F76" s="64"/>
      <c r="G76" s="64"/>
      <c r="H76" s="12"/>
    </row>
    <row r="77" spans="1:8" x14ac:dyDescent="0.2">
      <c r="A77" s="11"/>
      <c r="B77" s="64"/>
      <c r="C77" s="64"/>
      <c r="D77" s="64"/>
      <c r="E77" s="64"/>
      <c r="F77" s="68" t="s">
        <v>38</v>
      </c>
      <c r="G77" s="68"/>
      <c r="H77" s="56"/>
    </row>
    <row r="78" spans="1:8" x14ac:dyDescent="0.2">
      <c r="A78" s="11"/>
      <c r="B78" s="64"/>
      <c r="C78" s="64"/>
      <c r="D78" s="64"/>
      <c r="E78" s="64"/>
      <c r="F78" s="64"/>
      <c r="G78" s="64"/>
      <c r="H78" s="29">
        <f>H63+SUM(H66:H75)</f>
        <v>0</v>
      </c>
    </row>
    <row r="79" spans="1:8" ht="17" thickBot="1" x14ac:dyDescent="0.25">
      <c r="A79" s="14"/>
      <c r="B79" s="15"/>
      <c r="C79" s="15"/>
      <c r="D79" s="15"/>
      <c r="E79" s="15"/>
      <c r="F79" s="15"/>
      <c r="G79" s="15"/>
      <c r="H79" s="16"/>
    </row>
    <row r="81" spans="1:8" ht="17" thickBot="1" x14ac:dyDescent="0.25"/>
    <row r="82" spans="1:8" ht="19" x14ac:dyDescent="0.25">
      <c r="A82" s="44" t="s">
        <v>39</v>
      </c>
      <c r="B82" s="45"/>
      <c r="C82" s="45"/>
      <c r="D82" s="45"/>
      <c r="E82" s="45"/>
      <c r="F82" s="45"/>
      <c r="G82" s="45"/>
      <c r="H82" s="46"/>
    </row>
    <row r="83" spans="1:8" x14ac:dyDescent="0.2">
      <c r="A83" s="21" t="s">
        <v>40</v>
      </c>
      <c r="B83" s="64"/>
      <c r="C83" s="64"/>
      <c r="D83" s="64"/>
      <c r="E83" s="64"/>
      <c r="F83" s="64"/>
      <c r="G83" s="64"/>
      <c r="H83" s="65"/>
    </row>
    <row r="84" spans="1:8" x14ac:dyDescent="0.2">
      <c r="A84" s="11"/>
      <c r="B84" s="64"/>
      <c r="C84" s="64"/>
      <c r="D84" s="64"/>
      <c r="E84" s="64"/>
      <c r="F84" s="64"/>
      <c r="G84" s="64"/>
      <c r="H84" s="12"/>
    </row>
    <row r="85" spans="1:8" ht="34" x14ac:dyDescent="0.2">
      <c r="A85" s="41" t="s">
        <v>43</v>
      </c>
      <c r="B85" s="64"/>
      <c r="C85" s="64"/>
      <c r="D85" s="66" t="s">
        <v>41</v>
      </c>
      <c r="E85" s="67" t="s">
        <v>7</v>
      </c>
      <c r="F85" s="66" t="s">
        <v>42</v>
      </c>
      <c r="G85" s="67" t="s">
        <v>9</v>
      </c>
      <c r="H85" s="9" t="s">
        <v>10</v>
      </c>
    </row>
    <row r="86" spans="1:8" x14ac:dyDescent="0.2">
      <c r="A86" s="41"/>
      <c r="B86" s="64"/>
      <c r="C86" s="64"/>
      <c r="D86" s="33"/>
      <c r="E86" s="67"/>
      <c r="F86" s="25">
        <v>3800</v>
      </c>
      <c r="G86" s="67"/>
      <c r="H86" s="29">
        <f>F86*D86</f>
        <v>0</v>
      </c>
    </row>
    <row r="87" spans="1:8" x14ac:dyDescent="0.2">
      <c r="A87" s="11"/>
      <c r="B87" s="64"/>
      <c r="C87" s="64"/>
      <c r="D87" s="64"/>
      <c r="E87" s="64"/>
      <c r="F87" s="64"/>
      <c r="G87" s="64"/>
      <c r="H87" s="12"/>
    </row>
    <row r="88" spans="1:8" x14ac:dyDescent="0.2">
      <c r="A88" s="21" t="s">
        <v>44</v>
      </c>
      <c r="B88" s="64"/>
      <c r="C88" s="64"/>
      <c r="D88" s="64"/>
      <c r="E88" s="64"/>
      <c r="F88" s="64"/>
      <c r="G88" s="64"/>
      <c r="H88" s="65"/>
    </row>
    <row r="89" spans="1:8" x14ac:dyDescent="0.2">
      <c r="A89" s="11"/>
      <c r="B89" s="64"/>
      <c r="C89" s="64"/>
      <c r="D89" s="64"/>
      <c r="E89" s="64"/>
      <c r="F89" s="64"/>
      <c r="G89" s="64"/>
      <c r="H89" s="12"/>
    </row>
    <row r="90" spans="1:8" x14ac:dyDescent="0.2">
      <c r="A90" s="11"/>
      <c r="B90" s="64"/>
      <c r="C90" s="64"/>
      <c r="D90" s="64"/>
      <c r="E90" s="64"/>
      <c r="F90" s="68" t="s">
        <v>45</v>
      </c>
      <c r="G90" s="68"/>
      <c r="H90" s="56"/>
    </row>
    <row r="91" spans="1:8" x14ac:dyDescent="0.2">
      <c r="A91" s="11"/>
      <c r="B91" s="64"/>
      <c r="C91" s="64"/>
      <c r="D91" s="64"/>
      <c r="E91" s="64"/>
      <c r="F91" s="64"/>
      <c r="G91" s="64"/>
      <c r="H91" s="29">
        <f>H83+H86+H88</f>
        <v>0</v>
      </c>
    </row>
    <row r="92" spans="1:8" ht="17" thickBot="1" x14ac:dyDescent="0.25">
      <c r="A92" s="14"/>
      <c r="B92" s="15"/>
      <c r="C92" s="15"/>
      <c r="D92" s="15"/>
      <c r="E92" s="15"/>
      <c r="F92" s="15"/>
      <c r="G92" s="15"/>
      <c r="H92" s="18"/>
    </row>
    <row r="93" spans="1:8" x14ac:dyDescent="0.2">
      <c r="H93" s="17"/>
    </row>
    <row r="94" spans="1:8" ht="17" thickBot="1" x14ac:dyDescent="0.25">
      <c r="H94" s="17"/>
    </row>
    <row r="95" spans="1:8" x14ac:dyDescent="0.2">
      <c r="D95" s="22"/>
      <c r="E95" s="23"/>
      <c r="F95" s="23"/>
      <c r="G95" s="23"/>
      <c r="H95" s="24"/>
    </row>
    <row r="96" spans="1:8" x14ac:dyDescent="0.2">
      <c r="D96" s="34" t="s">
        <v>22</v>
      </c>
      <c r="E96" s="35"/>
      <c r="F96" s="35"/>
      <c r="H96" s="29">
        <f>H32</f>
        <v>0</v>
      </c>
    </row>
    <row r="97" spans="1:8" x14ac:dyDescent="0.2">
      <c r="D97" s="34" t="s">
        <v>30</v>
      </c>
      <c r="E97" s="35"/>
      <c r="F97" s="35"/>
      <c r="G97" t="s">
        <v>48</v>
      </c>
      <c r="H97" s="29">
        <f>H44</f>
        <v>0</v>
      </c>
    </row>
    <row r="98" spans="1:8" ht="17" customHeight="1" x14ac:dyDescent="0.2">
      <c r="B98" s="6"/>
      <c r="C98" s="6"/>
      <c r="D98" s="36" t="s">
        <v>33</v>
      </c>
      <c r="E98" s="37"/>
      <c r="F98" s="37"/>
      <c r="G98" t="s">
        <v>48</v>
      </c>
      <c r="H98" s="29">
        <f>H57</f>
        <v>0</v>
      </c>
    </row>
    <row r="99" spans="1:8" ht="17" customHeight="1" x14ac:dyDescent="0.2">
      <c r="B99" s="7"/>
      <c r="C99" s="7"/>
      <c r="D99" s="47" t="s">
        <v>46</v>
      </c>
      <c r="E99" s="48"/>
      <c r="F99" s="48"/>
      <c r="G99" t="s">
        <v>48</v>
      </c>
      <c r="H99" s="29">
        <f>H78</f>
        <v>0</v>
      </c>
    </row>
    <row r="100" spans="1:8" ht="18" customHeight="1" thickBot="1" x14ac:dyDescent="0.25">
      <c r="B100" s="6"/>
      <c r="C100" s="6"/>
      <c r="D100" s="36" t="s">
        <v>45</v>
      </c>
      <c r="E100" s="37"/>
      <c r="F100" s="37"/>
      <c r="G100" t="s">
        <v>48</v>
      </c>
      <c r="H100" s="31">
        <f>H91</f>
        <v>0</v>
      </c>
    </row>
    <row r="101" spans="1:8" ht="18" customHeight="1" thickTop="1" x14ac:dyDescent="0.2">
      <c r="B101" s="6"/>
      <c r="C101" s="6"/>
      <c r="D101" s="36" t="s">
        <v>47</v>
      </c>
      <c r="E101" s="37"/>
      <c r="F101" s="37"/>
      <c r="H101" s="30">
        <f>SUM(H96:H100)</f>
        <v>0</v>
      </c>
    </row>
    <row r="102" spans="1:8" ht="17" thickBot="1" x14ac:dyDescent="0.25">
      <c r="D102" s="14"/>
      <c r="E102" s="15"/>
      <c r="F102" s="15"/>
      <c r="G102" s="15"/>
      <c r="H102" s="16"/>
    </row>
    <row r="104" spans="1:8" ht="17" thickBot="1" x14ac:dyDescent="0.25"/>
    <row r="105" spans="1:8" ht="19" x14ac:dyDescent="0.25">
      <c r="A105" s="44" t="s">
        <v>50</v>
      </c>
      <c r="B105" s="45"/>
      <c r="C105" s="45"/>
      <c r="D105" s="45"/>
      <c r="E105" s="45"/>
      <c r="F105" s="45"/>
      <c r="G105" s="45"/>
      <c r="H105" s="46"/>
    </row>
    <row r="106" spans="1:8" ht="48" customHeight="1" x14ac:dyDescent="0.2">
      <c r="A106" s="38" t="s">
        <v>51</v>
      </c>
      <c r="B106" s="72"/>
      <c r="C106" s="72"/>
      <c r="D106" s="72"/>
      <c r="E106" s="72"/>
      <c r="F106" s="72"/>
      <c r="G106" s="72"/>
      <c r="H106" s="40"/>
    </row>
    <row r="107" spans="1:8" x14ac:dyDescent="0.2">
      <c r="A107" s="11"/>
      <c r="B107" s="64"/>
      <c r="C107" s="64"/>
      <c r="D107" s="64"/>
      <c r="E107" s="64"/>
      <c r="F107" s="64"/>
      <c r="G107" s="64"/>
      <c r="H107" s="12"/>
    </row>
    <row r="108" spans="1:8" ht="34" x14ac:dyDescent="0.2">
      <c r="A108" s="41" t="s">
        <v>52</v>
      </c>
      <c r="B108" s="64"/>
      <c r="C108" s="64"/>
      <c r="D108" s="66" t="s">
        <v>53</v>
      </c>
      <c r="E108" s="67" t="s">
        <v>7</v>
      </c>
      <c r="F108" s="66" t="s">
        <v>54</v>
      </c>
      <c r="G108" s="67" t="s">
        <v>9</v>
      </c>
      <c r="H108" s="9" t="s">
        <v>10</v>
      </c>
    </row>
    <row r="109" spans="1:8" x14ac:dyDescent="0.2">
      <c r="A109" s="41"/>
      <c r="B109" s="64"/>
      <c r="C109" s="64"/>
      <c r="D109" s="33"/>
      <c r="E109" s="67"/>
      <c r="F109" s="33">
        <v>3</v>
      </c>
      <c r="G109" s="67"/>
      <c r="H109" s="29">
        <f>D109*F109</f>
        <v>0</v>
      </c>
    </row>
    <row r="110" spans="1:8" x14ac:dyDescent="0.2">
      <c r="A110" s="11"/>
      <c r="B110" s="64"/>
      <c r="C110" s="64"/>
      <c r="D110" s="64"/>
      <c r="E110" s="64"/>
      <c r="F110" s="64"/>
      <c r="G110" s="64"/>
      <c r="H110" s="12"/>
    </row>
    <row r="111" spans="1:8" x14ac:dyDescent="0.2">
      <c r="A111" s="21" t="s">
        <v>55</v>
      </c>
      <c r="B111" s="64"/>
      <c r="C111" s="64"/>
      <c r="D111" s="64"/>
      <c r="E111" s="64"/>
      <c r="F111" s="64"/>
      <c r="G111" s="64"/>
      <c r="H111" s="65"/>
    </row>
    <row r="112" spans="1:8" x14ac:dyDescent="0.2">
      <c r="A112" s="11"/>
      <c r="B112" s="64"/>
      <c r="C112" s="64"/>
      <c r="D112" s="64"/>
      <c r="E112" s="64"/>
      <c r="F112" s="64"/>
      <c r="G112" s="64"/>
      <c r="H112" s="12"/>
    </row>
    <row r="113" spans="1:8" ht="34" x14ac:dyDescent="0.2">
      <c r="A113" s="43" t="s">
        <v>56</v>
      </c>
      <c r="B113" s="64"/>
      <c r="C113" s="64"/>
      <c r="D113" s="66" t="s">
        <v>47</v>
      </c>
      <c r="E113" s="67" t="s">
        <v>57</v>
      </c>
      <c r="F113" s="66" t="s">
        <v>58</v>
      </c>
      <c r="G113" s="67" t="s">
        <v>9</v>
      </c>
      <c r="H113" s="9" t="s">
        <v>56</v>
      </c>
    </row>
    <row r="114" spans="1:8" x14ac:dyDescent="0.2">
      <c r="A114" s="43"/>
      <c r="B114" s="64"/>
      <c r="C114" s="64"/>
      <c r="D114" s="28">
        <f>H101</f>
        <v>0</v>
      </c>
      <c r="E114" s="67"/>
      <c r="F114" s="5">
        <f>B4</f>
        <v>0</v>
      </c>
      <c r="G114" s="67"/>
      <c r="H114" s="10" t="e">
        <f>D114/F114</f>
        <v>#DIV/0!</v>
      </c>
    </row>
    <row r="115" spans="1:8" ht="17" thickBot="1" x14ac:dyDescent="0.25">
      <c r="A115" s="14"/>
      <c r="B115" s="15"/>
      <c r="C115" s="15"/>
      <c r="D115" s="15"/>
      <c r="E115" s="15"/>
      <c r="F115" s="15"/>
      <c r="G115" s="15"/>
      <c r="H115" s="16"/>
    </row>
    <row r="117" spans="1:8" ht="17" thickBot="1" x14ac:dyDescent="0.25"/>
    <row r="118" spans="1:8" ht="19" x14ac:dyDescent="0.25">
      <c r="A118" s="44" t="s">
        <v>59</v>
      </c>
      <c r="B118" s="45"/>
      <c r="C118" s="45"/>
      <c r="D118" s="45"/>
      <c r="E118" s="45"/>
      <c r="F118" s="45"/>
      <c r="G118" s="45"/>
      <c r="H118" s="46"/>
    </row>
    <row r="119" spans="1:8" ht="49" customHeight="1" x14ac:dyDescent="0.2">
      <c r="A119" s="38" t="s">
        <v>60</v>
      </c>
      <c r="B119" s="39"/>
      <c r="C119" s="39"/>
      <c r="D119" s="39"/>
      <c r="E119" s="39"/>
      <c r="F119" s="39"/>
      <c r="G119" s="39"/>
      <c r="H119" s="40"/>
    </row>
    <row r="120" spans="1:8" x14ac:dyDescent="0.2">
      <c r="A120" s="11"/>
      <c r="H120" s="12"/>
    </row>
    <row r="121" spans="1:8" ht="17" x14ac:dyDescent="0.2">
      <c r="A121" s="43" t="s">
        <v>61</v>
      </c>
      <c r="D121" s="19" t="s">
        <v>58</v>
      </c>
      <c r="E121" s="42" t="s">
        <v>7</v>
      </c>
      <c r="F121" s="19" t="s">
        <v>56</v>
      </c>
      <c r="G121" s="42" t="s">
        <v>9</v>
      </c>
      <c r="H121" s="9" t="s">
        <v>10</v>
      </c>
    </row>
    <row r="122" spans="1:8" x14ac:dyDescent="0.2">
      <c r="A122" s="43"/>
      <c r="D122" s="32">
        <f>B4</f>
        <v>0</v>
      </c>
      <c r="E122" s="42"/>
      <c r="F122" s="28" t="e">
        <f>IF(H114&gt;900, 900, H114)</f>
        <v>#DIV/0!</v>
      </c>
      <c r="G122" s="42"/>
      <c r="H122" s="29" t="e">
        <f>D122*F122</f>
        <v>#DIV/0!</v>
      </c>
    </row>
    <row r="123" spans="1:8" ht="47" customHeight="1" x14ac:dyDescent="0.2">
      <c r="A123" s="38" t="s">
        <v>62</v>
      </c>
      <c r="B123" s="39"/>
      <c r="C123" s="39"/>
      <c r="D123" s="39"/>
      <c r="E123" s="39"/>
      <c r="F123" s="39"/>
      <c r="G123" s="39"/>
      <c r="H123" s="40"/>
    </row>
    <row r="124" spans="1:8" x14ac:dyDescent="0.2">
      <c r="A124" s="11"/>
      <c r="H124" s="12"/>
    </row>
    <row r="125" spans="1:8" x14ac:dyDescent="0.2">
      <c r="A125" s="11" t="s">
        <v>63</v>
      </c>
      <c r="H125" s="33"/>
    </row>
    <row r="126" spans="1:8" x14ac:dyDescent="0.2">
      <c r="A126" s="11" t="s">
        <v>64</v>
      </c>
      <c r="H126" s="12"/>
    </row>
    <row r="127" spans="1:8" x14ac:dyDescent="0.2">
      <c r="A127" s="61"/>
      <c r="B127" s="62"/>
      <c r="C127" s="62"/>
      <c r="D127" s="62"/>
      <c r="E127" s="62"/>
      <c r="F127" s="62"/>
      <c r="G127" s="62"/>
      <c r="H127" s="63"/>
    </row>
    <row r="128" spans="1:8" ht="17" thickBot="1" x14ac:dyDescent="0.25">
      <c r="A128" s="14"/>
      <c r="B128" s="15"/>
      <c r="C128" s="15"/>
      <c r="D128" s="15"/>
      <c r="E128" s="15"/>
      <c r="F128" s="15"/>
      <c r="G128" s="15"/>
      <c r="H128" s="16"/>
    </row>
    <row r="129" spans="4:8" ht="17" thickBot="1" x14ac:dyDescent="0.25"/>
    <row r="130" spans="4:8" x14ac:dyDescent="0.2">
      <c r="D130" s="22"/>
      <c r="E130" s="23"/>
      <c r="F130" s="23"/>
      <c r="G130" s="23"/>
      <c r="H130" s="24"/>
    </row>
    <row r="131" spans="4:8" x14ac:dyDescent="0.2">
      <c r="D131" s="34" t="s">
        <v>47</v>
      </c>
      <c r="E131" s="35"/>
      <c r="F131" s="35"/>
      <c r="H131" s="29">
        <f>H101</f>
        <v>0</v>
      </c>
    </row>
    <row r="132" spans="4:8" x14ac:dyDescent="0.2">
      <c r="D132" s="34" t="s">
        <v>61</v>
      </c>
      <c r="E132" s="35"/>
      <c r="F132" s="35"/>
      <c r="G132" s="26" t="s">
        <v>67</v>
      </c>
      <c r="H132" s="29" t="e">
        <f>H122</f>
        <v>#DIV/0!</v>
      </c>
    </row>
    <row r="133" spans="4:8" ht="17" thickBot="1" x14ac:dyDescent="0.25">
      <c r="D133" s="36" t="s">
        <v>65</v>
      </c>
      <c r="E133" s="37"/>
      <c r="F133" s="37"/>
      <c r="G133" s="26" t="s">
        <v>67</v>
      </c>
      <c r="H133" s="31">
        <f>H125</f>
        <v>0</v>
      </c>
    </row>
    <row r="134" spans="4:8" ht="17" thickTop="1" x14ac:dyDescent="0.2">
      <c r="D134" s="36" t="s">
        <v>66</v>
      </c>
      <c r="E134" s="37"/>
      <c r="F134" s="37"/>
      <c r="H134" s="30" t="e">
        <f>H131-H132-H133</f>
        <v>#DIV/0!</v>
      </c>
    </row>
    <row r="135" spans="4:8" ht="17" thickBot="1" x14ac:dyDescent="0.25">
      <c r="D135" s="14"/>
      <c r="E135" s="15"/>
      <c r="F135" s="15"/>
      <c r="G135" s="15"/>
      <c r="H135" s="16"/>
    </row>
  </sheetData>
  <sheetProtection sheet="1" objects="1" scenarios="1"/>
  <mergeCells count="93">
    <mergeCell ref="A1:H1"/>
    <mergeCell ref="A20:A21"/>
    <mergeCell ref="E20:E21"/>
    <mergeCell ref="G20:G21"/>
    <mergeCell ref="A10:H10"/>
    <mergeCell ref="E11:E12"/>
    <mergeCell ref="G11:G12"/>
    <mergeCell ref="A11:A12"/>
    <mergeCell ref="A24:H24"/>
    <mergeCell ref="A14:A15"/>
    <mergeCell ref="C14:C15"/>
    <mergeCell ref="E14:E15"/>
    <mergeCell ref="G14:G15"/>
    <mergeCell ref="A17:A18"/>
    <mergeCell ref="G17:G18"/>
    <mergeCell ref="E17:E18"/>
    <mergeCell ref="A25:A26"/>
    <mergeCell ref="E25:E26"/>
    <mergeCell ref="G25:G26"/>
    <mergeCell ref="A28:A29"/>
    <mergeCell ref="E28:E29"/>
    <mergeCell ref="G28:G29"/>
    <mergeCell ref="A62:A63"/>
    <mergeCell ref="E62:E63"/>
    <mergeCell ref="G62:G63"/>
    <mergeCell ref="C49:C50"/>
    <mergeCell ref="E49:E50"/>
    <mergeCell ref="A53:A54"/>
    <mergeCell ref="C53:C54"/>
    <mergeCell ref="E53:E54"/>
    <mergeCell ref="G53:G54"/>
    <mergeCell ref="F31:H31"/>
    <mergeCell ref="F43:H43"/>
    <mergeCell ref="A48:H48"/>
    <mergeCell ref="F56:H56"/>
    <mergeCell ref="A61:H61"/>
    <mergeCell ref="A36:H36"/>
    <mergeCell ref="A37:A38"/>
    <mergeCell ref="C37:C38"/>
    <mergeCell ref="E37:E38"/>
    <mergeCell ref="G37:G38"/>
    <mergeCell ref="A40:A41"/>
    <mergeCell ref="C40:C41"/>
    <mergeCell ref="E40:E41"/>
    <mergeCell ref="G40:G41"/>
    <mergeCell ref="G49:G50"/>
    <mergeCell ref="A55:H55"/>
    <mergeCell ref="A82:H82"/>
    <mergeCell ref="A66:F66"/>
    <mergeCell ref="A67:F67"/>
    <mergeCell ref="A68:F68"/>
    <mergeCell ref="A69:F69"/>
    <mergeCell ref="A70:F70"/>
    <mergeCell ref="A71:F71"/>
    <mergeCell ref="A72:F72"/>
    <mergeCell ref="A73:F73"/>
    <mergeCell ref="A74:F74"/>
    <mergeCell ref="A75:F75"/>
    <mergeCell ref="F77:H77"/>
    <mergeCell ref="D99:F99"/>
    <mergeCell ref="D100:F100"/>
    <mergeCell ref="D101:F101"/>
    <mergeCell ref="A7:H7"/>
    <mergeCell ref="A105:H105"/>
    <mergeCell ref="A8:H8"/>
    <mergeCell ref="A65:F65"/>
    <mergeCell ref="A51:H51"/>
    <mergeCell ref="A49:A50"/>
    <mergeCell ref="D96:F96"/>
    <mergeCell ref="D97:F97"/>
    <mergeCell ref="D98:F98"/>
    <mergeCell ref="E85:E86"/>
    <mergeCell ref="G85:G86"/>
    <mergeCell ref="A85:A86"/>
    <mergeCell ref="F90:H90"/>
    <mergeCell ref="A123:H123"/>
    <mergeCell ref="A106:H106"/>
    <mergeCell ref="A108:A109"/>
    <mergeCell ref="E108:E109"/>
    <mergeCell ref="G108:G109"/>
    <mergeCell ref="E113:E114"/>
    <mergeCell ref="G113:G114"/>
    <mergeCell ref="A113:A114"/>
    <mergeCell ref="A118:H118"/>
    <mergeCell ref="A119:H119"/>
    <mergeCell ref="A121:A122"/>
    <mergeCell ref="E121:E122"/>
    <mergeCell ref="G121:G122"/>
    <mergeCell ref="D131:F131"/>
    <mergeCell ref="D132:F132"/>
    <mergeCell ref="D133:F133"/>
    <mergeCell ref="D134:F134"/>
    <mergeCell ref="A127:H127"/>
  </mergeCells>
  <conditionalFormatting sqref="B3:B5">
    <cfRule type="cellIs" dxfId="20" priority="21" operator="equal">
      <formula>""</formula>
    </cfRule>
  </conditionalFormatting>
  <conditionalFormatting sqref="D12">
    <cfRule type="cellIs" dxfId="19" priority="20" operator="equal">
      <formula>""</formula>
    </cfRule>
  </conditionalFormatting>
  <conditionalFormatting sqref="B15">
    <cfRule type="cellIs" dxfId="18" priority="19" operator="equal">
      <formula>""</formula>
    </cfRule>
  </conditionalFormatting>
  <conditionalFormatting sqref="F15">
    <cfRule type="cellIs" dxfId="17" priority="18" operator="equal">
      <formula>""</formula>
    </cfRule>
  </conditionalFormatting>
  <conditionalFormatting sqref="B18">
    <cfRule type="cellIs" dxfId="16" priority="17" operator="equal">
      <formula>""</formula>
    </cfRule>
  </conditionalFormatting>
  <conditionalFormatting sqref="D21">
    <cfRule type="cellIs" dxfId="15" priority="16" operator="equal">
      <formula>""</formula>
    </cfRule>
  </conditionalFormatting>
  <conditionalFormatting sqref="F21">
    <cfRule type="cellIs" dxfId="14" priority="15" operator="equal">
      <formula>""</formula>
    </cfRule>
  </conditionalFormatting>
  <conditionalFormatting sqref="D26">
    <cfRule type="cellIs" dxfId="13" priority="14" operator="equal">
      <formula>""</formula>
    </cfRule>
  </conditionalFormatting>
  <conditionalFormatting sqref="D29">
    <cfRule type="cellIs" dxfId="12" priority="13" operator="equal">
      <formula>""</formula>
    </cfRule>
  </conditionalFormatting>
  <conditionalFormatting sqref="B38">
    <cfRule type="cellIs" dxfId="11" priority="12" operator="equal">
      <formula>""</formula>
    </cfRule>
  </conditionalFormatting>
  <conditionalFormatting sqref="B41">
    <cfRule type="cellIs" dxfId="10" priority="11" operator="equal">
      <formula>""</formula>
    </cfRule>
  </conditionalFormatting>
  <conditionalFormatting sqref="B50">
    <cfRule type="cellIs" dxfId="9" priority="10" operator="equal">
      <formula>""</formula>
    </cfRule>
  </conditionalFormatting>
  <conditionalFormatting sqref="H66:H75">
    <cfRule type="cellIs" dxfId="8" priority="9" operator="equal">
      <formula>""</formula>
    </cfRule>
  </conditionalFormatting>
  <conditionalFormatting sqref="A66:A75">
    <cfRule type="cellIs" dxfId="7" priority="8" operator="equal">
      <formula>""</formula>
    </cfRule>
  </conditionalFormatting>
  <conditionalFormatting sqref="H83">
    <cfRule type="cellIs" dxfId="6" priority="7" operator="equal">
      <formula>""</formula>
    </cfRule>
  </conditionalFormatting>
  <conditionalFormatting sqref="H88">
    <cfRule type="cellIs" dxfId="5" priority="6" operator="equal">
      <formula>""</formula>
    </cfRule>
  </conditionalFormatting>
  <conditionalFormatting sqref="D109">
    <cfRule type="cellIs" dxfId="4" priority="5" operator="equal">
      <formula>""</formula>
    </cfRule>
  </conditionalFormatting>
  <conditionalFormatting sqref="H111">
    <cfRule type="cellIs" dxfId="3" priority="4" operator="equal">
      <formula>""</formula>
    </cfRule>
  </conditionalFormatting>
  <conditionalFormatting sqref="H125">
    <cfRule type="cellIs" dxfId="2" priority="3" operator="equal">
      <formula>""</formula>
    </cfRule>
  </conditionalFormatting>
  <conditionalFormatting sqref="A127">
    <cfRule type="cellIs" dxfId="1" priority="2" operator="equal">
      <formula>""</formula>
    </cfRule>
  </conditionalFormatting>
  <conditionalFormatting sqref="D86">
    <cfRule type="cellIs" dxfId="0" priority="1" operator="equal">
      <formula>""</formula>
    </cfRule>
  </conditionalFormatting>
  <hyperlinks>
    <hyperlink ref="A51" r:id="rId1" display="https://www.gsa.gov/travel/plan-a-trip/per-diem-rates/per-diem-files" xr:uid="{DA92ABA1-F2A2-AC41-A093-F47DD2249F25}"/>
  </hyperlinks>
  <pageMargins left="0.7" right="0.7" top="0.75" bottom="0.75" header="0.3" footer="0.3"/>
  <pageSetup orientation="portrait" horizontalDpi="0" verticalDpi="0"/>
  <headerFooter>
    <oddHeader>&amp;C&amp;"Calibri Bold,Bold"&amp;22&amp;K000000Brock Experiences for Transformational Learning
&amp;"Calibri Bold Italic,Bold Italic"Proposed Budget Worksheet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Blakely, Josh</dc:creator>
  <cp:lastModifiedBy>Blakely, Josh</cp:lastModifiedBy>
  <dcterms:created xsi:type="dcterms:W3CDTF">2024-06-24T17:20:00Z</dcterms:created>
  <dcterms:modified xsi:type="dcterms:W3CDTF">2024-07-09T19:44:36Z</dcterms:modified>
</cp:coreProperties>
</file>